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/>
  <mc:AlternateContent xmlns:mc="http://schemas.openxmlformats.org/markup-compatibility/2006">
    <mc:Choice Requires="x15">
      <x15ac:absPath xmlns:x15ac="http://schemas.microsoft.com/office/spreadsheetml/2010/11/ac" url="C:\Users\ayala\Dropbox\סוכנות החלל - משותף\שבוע החלל העולמי\2019\"/>
    </mc:Choice>
  </mc:AlternateContent>
  <xr:revisionPtr revIDLastSave="0" documentId="13_ncr:1_{809111F4-987F-4073-AD39-CEEB96C99D9F}" xr6:coauthVersionLast="36" xr6:coauthVersionMax="36" xr10:uidLastSave="{00000000-0000-0000-0000-000000000000}"/>
  <bookViews>
    <workbookView xWindow="0" yWindow="0" windowWidth="19420" windowHeight="11020" xr2:uid="{00000000-000D-0000-FFFF-FFFF00000000}"/>
  </bookViews>
  <sheets>
    <sheet name="איכות" sheetId="3" r:id="rId1"/>
    <sheet name="איכות + מחיר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4" l="1"/>
  <c r="F5" i="4"/>
  <c r="G5" i="4"/>
  <c r="H5" i="4"/>
  <c r="H8" i="4" s="1"/>
  <c r="D5" i="4"/>
  <c r="H6" i="3"/>
  <c r="G5" i="3" s="1"/>
  <c r="J6" i="3"/>
  <c r="I5" i="3" s="1"/>
  <c r="L6" i="3"/>
  <c r="K5" i="3" s="1"/>
  <c r="N6" i="3"/>
  <c r="M5" i="3" s="1"/>
  <c r="H9" i="3"/>
  <c r="G8" i="3" s="1"/>
  <c r="J9" i="3"/>
  <c r="I8" i="3" s="1"/>
  <c r="L9" i="3"/>
  <c r="K8" i="3" s="1"/>
  <c r="N9" i="3"/>
  <c r="M8" i="3" s="1"/>
  <c r="G11" i="3"/>
  <c r="I11" i="3"/>
  <c r="K11" i="3"/>
  <c r="M11" i="3"/>
  <c r="F9" i="3"/>
  <c r="F6" i="3"/>
  <c r="D15" i="3"/>
  <c r="M15" i="3" l="1"/>
  <c r="K15" i="3"/>
  <c r="I15" i="3"/>
  <c r="G15" i="3"/>
  <c r="E5" i="3"/>
  <c r="G16" i="3" l="1"/>
  <c r="E7" i="4"/>
  <c r="I16" i="3"/>
  <c r="F7" i="4"/>
  <c r="K16" i="3"/>
  <c r="G7" i="4"/>
  <c r="M16" i="3"/>
  <c r="H7" i="4"/>
  <c r="H9" i="4" s="1"/>
  <c r="B9" i="4"/>
  <c r="E8" i="3" l="1"/>
  <c r="E15" i="3" s="1"/>
  <c r="E11" i="3"/>
  <c r="E16" i="3" l="1"/>
  <c r="D7" i="4"/>
  <c r="E8" i="4" l="1"/>
  <c r="E9" i="4" s="1"/>
  <c r="F8" i="4"/>
  <c r="F9" i="4" s="1"/>
  <c r="D8" i="4"/>
  <c r="D9" i="4" s="1"/>
  <c r="G8" i="4"/>
  <c r="G9" i="4" s="1"/>
  <c r="H10" i="4" l="1"/>
  <c r="D10" i="4"/>
  <c r="G10" i="4"/>
  <c r="E10" i="4"/>
  <c r="F10" i="4"/>
</calcChain>
</file>

<file path=xl/sharedStrings.xml><?xml version="1.0" encoding="utf-8"?>
<sst xmlns="http://schemas.openxmlformats.org/spreadsheetml/2006/main" count="41" uniqueCount="32">
  <si>
    <t>מס' סעיף</t>
  </si>
  <si>
    <t>קריטריון</t>
  </si>
  <si>
    <t>משקל בציון האיכות</t>
  </si>
  <si>
    <t>נימוק / ציון גלם</t>
  </si>
  <si>
    <t>ניקוד</t>
  </si>
  <si>
    <t>סה"כ ציון איכות</t>
  </si>
  <si>
    <t>מעבר סף איכות</t>
  </si>
  <si>
    <t>ראיון + פרזנטציה</t>
  </si>
  <si>
    <t>הצעת המחיר</t>
  </si>
  <si>
    <t>ציון מחיר מנורמל</t>
  </si>
  <si>
    <t>ציון איכות</t>
  </si>
  <si>
    <t>ציון מחיר</t>
  </si>
  <si>
    <t>סה"כ ציון</t>
  </si>
  <si>
    <t>דירוג המציעים</t>
  </si>
  <si>
    <t>12.6.1</t>
  </si>
  <si>
    <t>12.6.1.1</t>
  </si>
  <si>
    <t>12.6.1.2</t>
  </si>
  <si>
    <t>ניסיון בהפקת אירועים / פרויקטים</t>
  </si>
  <si>
    <t>12.6.2</t>
  </si>
  <si>
    <t>12.6.2.1</t>
  </si>
  <si>
    <t>12.6.2.2</t>
  </si>
  <si>
    <t>12.6.3</t>
  </si>
  <si>
    <t>12.6.3.1</t>
  </si>
  <si>
    <t>12.6.3.2</t>
  </si>
  <si>
    <t>12.6.3.3</t>
  </si>
  <si>
    <t>התרשמות מהתכנית למיתוג ועיצוב מוקדי הפעילות – יצירתיות, מקוריות, שימוש באלמנטים מגוונים, החוויה הצפויה למבקרים וכו'.</t>
  </si>
  <si>
    <t>התרשמות מהתכנית האופרטיבית לביצוע השירותים – שינוע הציוד, עמידה בלוחות זמנים ומתן גמישות, תיאום בין כל הגורמים המעורבים וכל אספקט לוגיסטי רלוונטי אחר.</t>
  </si>
  <si>
    <t>התרשמות מניסיון מנהל ההפקה המוצע בהפקת אירועים דומים לאירועים שבמכרז זה: התמודדות עם קהל רב במספר מוקדים, תיאום עם גורמי הפקה וגורמים נוספים במקום האירוע וכו'.</t>
  </si>
  <si>
    <t>ניסיון המציע</t>
  </si>
  <si>
    <t>ניסיון מנהל ההפקה המוצע</t>
  </si>
  <si>
    <r>
      <t xml:space="preserve">ניסיון בהפקת אירועים / פרויקטים </t>
    </r>
    <r>
      <rPr>
        <u/>
        <sz val="11"/>
        <rFont val="Arial"/>
        <family val="2"/>
      </rPr>
      <t xml:space="preserve">רבי מוקדים:
</t>
    </r>
    <r>
      <rPr>
        <b/>
        <sz val="11"/>
        <rFont val="Arial"/>
        <family val="2"/>
      </rPr>
      <t>4</t>
    </r>
    <r>
      <rPr>
        <sz val="11"/>
        <rFont val="Arial"/>
        <family val="2"/>
      </rPr>
      <t xml:space="preserve"> מוקדים במקביל - </t>
    </r>
    <r>
      <rPr>
        <b/>
        <sz val="11"/>
        <rFont val="Arial"/>
        <family val="2"/>
      </rPr>
      <t>5</t>
    </r>
    <r>
      <rPr>
        <sz val="11"/>
        <rFont val="Arial"/>
        <family val="2"/>
      </rPr>
      <t xml:space="preserve"> נק'
</t>
    </r>
    <r>
      <rPr>
        <b/>
        <sz val="11"/>
        <rFont val="Arial"/>
        <family val="2"/>
      </rPr>
      <t>5</t>
    </r>
    <r>
      <rPr>
        <sz val="11"/>
        <rFont val="Arial"/>
        <family val="2"/>
      </rPr>
      <t xml:space="preserve"> מוקדים במקביל - </t>
    </r>
    <r>
      <rPr>
        <b/>
        <sz val="11"/>
        <rFont val="Arial"/>
        <family val="2"/>
      </rPr>
      <t>7.5</t>
    </r>
    <r>
      <rPr>
        <sz val="11"/>
        <rFont val="Arial"/>
        <family val="2"/>
      </rPr>
      <t xml:space="preserve"> נק'</t>
    </r>
  </si>
  <si>
    <t>ניסיון בהפקת הרצאות בתחומי המדעים:
• אירוע בתחומי המדעים – 2 נק'
• אירוע שכלל הרצאות פתוחות לקהל הרחב  – 4 נק'
• אירוע העונה על שני התנאים הנ"ל – 6 נק'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</si>
</sst>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₪&quot;\ #,##0"/>
  </numFmts>
  <fonts count="1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3"/>
      <color theme="0"/>
      <name val="Arial"/>
      <family val="2"/>
      <charset val="177"/>
    </font>
    <font>
      <b/>
      <sz val="12"/>
      <name val="Arial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1"/>
      <color theme="1"/>
      <name val="David"/>
      <family val="2"/>
      <charset val="177"/>
    </font>
    <font>
      <b/>
      <sz val="11"/>
      <color theme="0"/>
      <name val="Arial"/>
      <family val="2"/>
      <scheme val="minor"/>
    </font>
    <font>
      <u/>
      <sz val="1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85">
    <xf numFmtId="0" fontId="0" fillId="0" borderId="0" xfId="0"/>
    <xf numFmtId="0" fontId="10" fillId="6" borderId="28" xfId="0" applyFont="1" applyFill="1" applyBorder="1" applyAlignment="1" applyProtection="1">
      <alignment horizontal="center" vertical="center" wrapText="1" readingOrder="2"/>
      <protection hidden="1"/>
    </xf>
    <xf numFmtId="0" fontId="7" fillId="7" borderId="21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5" xfId="0" applyFont="1" applyFill="1" applyBorder="1" applyAlignment="1" applyProtection="1">
      <alignment horizontal="right" vertical="center" wrapText="1" readingOrder="2"/>
      <protection locked="0" hidden="1"/>
    </xf>
    <xf numFmtId="9" fontId="7" fillId="7" borderId="41" xfId="0" applyNumberFormat="1" applyFont="1" applyFill="1" applyBorder="1" applyAlignment="1" applyProtection="1">
      <alignment horizontal="center" vertical="center" wrapText="1" readingOrder="2"/>
      <protection locked="0" hidden="1"/>
    </xf>
    <xf numFmtId="1" fontId="7" fillId="7" borderId="32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13" xfId="0" applyFont="1" applyFill="1" applyBorder="1" applyAlignment="1" applyProtection="1">
      <alignment horizontal="right" vertical="center" wrapText="1" readingOrder="2"/>
      <protection locked="0" hidden="1"/>
    </xf>
    <xf numFmtId="9" fontId="7" fillId="7" borderId="0" xfId="0" applyNumberFormat="1" applyFont="1" applyFill="1" applyBorder="1" applyAlignment="1" applyProtection="1">
      <alignment horizontal="center" vertical="center" wrapText="1" readingOrder="2"/>
      <protection locked="0" hidden="1"/>
    </xf>
    <xf numFmtId="1" fontId="7" fillId="7" borderId="39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23" xfId="0" applyFont="1" applyFill="1" applyBorder="1" applyAlignment="1" applyProtection="1">
      <alignment horizontal="center" vertical="center" wrapText="1" readingOrder="2"/>
      <protection locked="0" hidden="1"/>
    </xf>
    <xf numFmtId="0" fontId="8" fillId="7" borderId="9" xfId="0" applyFont="1" applyFill="1" applyBorder="1" applyAlignment="1" applyProtection="1">
      <alignment horizontal="right" vertical="center" wrapText="1" readingOrder="2"/>
      <protection hidden="1"/>
    </xf>
    <xf numFmtId="9" fontId="6" fillId="7" borderId="15" xfId="1" applyFont="1" applyFill="1" applyBorder="1" applyAlignment="1" applyProtection="1">
      <alignment horizontal="center" vertical="center" wrapText="1" readingOrder="2"/>
      <protection hidden="1"/>
    </xf>
    <xf numFmtId="0" fontId="8" fillId="7" borderId="24" xfId="0" applyFont="1" applyFill="1" applyBorder="1" applyAlignment="1" applyProtection="1">
      <alignment horizontal="right" vertical="center" wrapText="1" readingOrder="2"/>
      <protection hidden="1"/>
    </xf>
    <xf numFmtId="0" fontId="4" fillId="9" borderId="20" xfId="0" applyFont="1" applyFill="1" applyBorder="1" applyAlignment="1" applyProtection="1">
      <alignment horizontal="center" vertical="center" wrapText="1" readingOrder="2"/>
      <protection hidden="1"/>
    </xf>
    <xf numFmtId="0" fontId="4" fillId="9" borderId="3" xfId="0" applyFont="1" applyFill="1" applyBorder="1" applyAlignment="1" applyProtection="1">
      <alignment horizontal="right" vertical="center" wrapText="1" readingOrder="2"/>
      <protection hidden="1"/>
    </xf>
    <xf numFmtId="9" fontId="5" fillId="9" borderId="34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3" borderId="6" xfId="0" applyFont="1" applyFill="1" applyBorder="1" applyAlignment="1" applyProtection="1">
      <alignment horizontal="center" vertical="center" wrapText="1" readingOrder="2"/>
      <protection hidden="1"/>
    </xf>
    <xf numFmtId="0" fontId="5" fillId="3" borderId="26" xfId="0" applyFont="1" applyFill="1" applyBorder="1" applyAlignment="1" applyProtection="1">
      <alignment horizontal="center" vertical="center" wrapText="1" readingOrder="2"/>
      <protection hidden="1"/>
    </xf>
    <xf numFmtId="14" fontId="4" fillId="9" borderId="20" xfId="0" applyNumberFormat="1" applyFont="1" applyFill="1" applyBorder="1" applyAlignment="1" applyProtection="1">
      <alignment horizontal="center" vertical="center" wrapText="1" readingOrder="2"/>
      <protection hidden="1"/>
    </xf>
    <xf numFmtId="1" fontId="7" fillId="7" borderId="16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4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14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7" xfId="0" applyFont="1" applyFill="1" applyBorder="1" applyAlignment="1" applyProtection="1">
      <alignment horizontal="center" vertical="center" wrapText="1" readingOrder="2"/>
      <protection locked="0" hidden="1"/>
    </xf>
    <xf numFmtId="0" fontId="0" fillId="0" borderId="0" xfId="0" applyProtection="1">
      <protection hidden="1"/>
    </xf>
    <xf numFmtId="0" fontId="12" fillId="10" borderId="17" xfId="0" applyFont="1" applyFill="1" applyBorder="1" applyAlignment="1" applyProtection="1">
      <alignment horizontal="center" vertical="center" readingOrder="2"/>
      <protection hidden="1"/>
    </xf>
    <xf numFmtId="0" fontId="12" fillId="10" borderId="42" xfId="0" applyFont="1" applyFill="1" applyBorder="1" applyAlignment="1" applyProtection="1">
      <alignment horizontal="center" vertical="center" readingOrder="2"/>
      <protection hidden="1"/>
    </xf>
    <xf numFmtId="0" fontId="12" fillId="4" borderId="22" xfId="0" applyFont="1" applyFill="1" applyBorder="1" applyAlignment="1" applyProtection="1">
      <alignment horizontal="center" vertical="center" wrapText="1"/>
      <protection hidden="1"/>
    </xf>
    <xf numFmtId="0" fontId="12" fillId="4" borderId="37" xfId="0" applyFont="1" applyFill="1" applyBorder="1" applyAlignment="1" applyProtection="1">
      <alignment horizontal="center" vertical="center" wrapText="1"/>
      <protection hidden="1"/>
    </xf>
    <xf numFmtId="0" fontId="2" fillId="8" borderId="38" xfId="0" applyFont="1" applyFill="1" applyBorder="1" applyAlignment="1" applyProtection="1">
      <alignment vertical="center"/>
      <protection hidden="1"/>
    </xf>
    <xf numFmtId="165" fontId="0" fillId="8" borderId="23" xfId="0" applyNumberFormat="1" applyFill="1" applyBorder="1" applyAlignment="1" applyProtection="1">
      <alignment horizontal="center" vertical="center"/>
      <protection locked="0"/>
    </xf>
    <xf numFmtId="165" fontId="0" fillId="8" borderId="43" xfId="0" applyNumberFormat="1" applyFill="1" applyBorder="1" applyAlignment="1" applyProtection="1">
      <alignment horizontal="center" vertical="center"/>
      <protection locked="0"/>
    </xf>
    <xf numFmtId="0" fontId="2" fillId="11" borderId="40" xfId="0" applyFont="1" applyFill="1" applyBorder="1" applyAlignment="1" applyProtection="1">
      <alignment vertical="center"/>
      <protection hidden="1"/>
    </xf>
    <xf numFmtId="2" fontId="2" fillId="11" borderId="22" xfId="0" applyNumberFormat="1" applyFont="1" applyFill="1" applyBorder="1" applyAlignment="1" applyProtection="1">
      <alignment horizontal="center" vertical="center"/>
      <protection hidden="1"/>
    </xf>
    <xf numFmtId="0" fontId="0" fillId="0" borderId="18" xfId="0" applyBorder="1" applyProtection="1">
      <protection hidden="1"/>
    </xf>
    <xf numFmtId="9" fontId="1" fillId="2" borderId="1" xfId="0" applyNumberFormat="1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vertical="center"/>
      <protection hidden="1"/>
    </xf>
    <xf numFmtId="2" fontId="1" fillId="2" borderId="20" xfId="0" applyNumberFormat="1" applyFont="1" applyFill="1" applyBorder="1" applyAlignment="1" applyProtection="1">
      <alignment horizontal="center" vertical="center"/>
      <protection hidden="1"/>
    </xf>
    <xf numFmtId="9" fontId="1" fillId="2" borderId="6" xfId="0" applyNumberFormat="1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vertical="center"/>
      <protection hidden="1"/>
    </xf>
    <xf numFmtId="2" fontId="1" fillId="2" borderId="22" xfId="0" applyNumberFormat="1" applyFont="1" applyFill="1" applyBorder="1" applyAlignment="1" applyProtection="1">
      <alignment horizontal="center" vertical="center"/>
      <protection hidden="1"/>
    </xf>
    <xf numFmtId="9" fontId="13" fillId="12" borderId="8" xfId="0" applyNumberFormat="1" applyFont="1" applyFill="1" applyBorder="1" applyAlignment="1" applyProtection="1">
      <alignment horizontal="center" vertical="center"/>
      <protection hidden="1"/>
    </xf>
    <xf numFmtId="0" fontId="13" fillId="12" borderId="44" xfId="0" applyFont="1" applyFill="1" applyBorder="1" applyAlignment="1" applyProtection="1">
      <alignment vertical="center"/>
      <protection hidden="1"/>
    </xf>
    <xf numFmtId="2" fontId="13" fillId="12" borderId="23" xfId="0" applyNumberFormat="1" applyFont="1" applyFill="1" applyBorder="1" applyAlignment="1" applyProtection="1">
      <alignment horizontal="center" vertical="center"/>
      <protection hidden="1"/>
    </xf>
    <xf numFmtId="2" fontId="13" fillId="12" borderId="43" xfId="0" applyNumberFormat="1" applyFont="1" applyFill="1" applyBorder="1" applyAlignment="1" applyProtection="1">
      <alignment horizontal="center" vertical="center"/>
      <protection hidden="1"/>
    </xf>
    <xf numFmtId="0" fontId="1" fillId="10" borderId="22" xfId="0" applyFont="1" applyFill="1" applyBorder="1" applyAlignment="1" applyProtection="1">
      <alignment horizontal="center" vertical="center"/>
      <protection hidden="1"/>
    </xf>
    <xf numFmtId="0" fontId="12" fillId="10" borderId="30" xfId="0" applyFont="1" applyFill="1" applyBorder="1" applyAlignment="1" applyProtection="1">
      <alignment horizontal="center" vertical="center" readingOrder="2"/>
      <protection hidden="1"/>
    </xf>
    <xf numFmtId="0" fontId="12" fillId="4" borderId="26" xfId="0" applyFont="1" applyFill="1" applyBorder="1" applyAlignment="1" applyProtection="1">
      <alignment horizontal="center" vertical="center" wrapText="1"/>
      <protection hidden="1"/>
    </xf>
    <xf numFmtId="165" fontId="0" fillId="8" borderId="15" xfId="0" applyNumberFormat="1" applyFill="1" applyBorder="1" applyAlignment="1" applyProtection="1">
      <alignment horizontal="center" vertical="center"/>
      <protection locked="0"/>
    </xf>
    <xf numFmtId="2" fontId="13" fillId="12" borderId="15" xfId="0" applyNumberFormat="1" applyFont="1" applyFill="1" applyBorder="1" applyAlignment="1" applyProtection="1">
      <alignment horizontal="center" vertical="center"/>
      <protection hidden="1"/>
    </xf>
    <xf numFmtId="9" fontId="9" fillId="5" borderId="28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7" borderId="45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46" xfId="0" applyFont="1" applyFill="1" applyBorder="1" applyAlignment="1" applyProtection="1">
      <alignment horizontal="center" vertical="center" wrapText="1" readingOrder="2"/>
      <protection locked="0" hidden="1"/>
    </xf>
    <xf numFmtId="9" fontId="5" fillId="9" borderId="35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7" borderId="19" xfId="0" applyFont="1" applyFill="1" applyBorder="1" applyAlignment="1" applyProtection="1">
      <alignment horizontal="center" vertical="center" wrapText="1" readingOrder="2"/>
      <protection locked="0" hidden="1"/>
    </xf>
    <xf numFmtId="9" fontId="6" fillId="7" borderId="47" xfId="1" applyFont="1" applyFill="1" applyBorder="1" applyAlignment="1" applyProtection="1">
      <alignment horizontal="center" vertical="center" wrapText="1" readingOrder="2"/>
      <protection hidden="1"/>
    </xf>
    <xf numFmtId="0" fontId="7" fillId="7" borderId="25" xfId="0" applyFont="1" applyFill="1" applyBorder="1" applyAlignment="1" applyProtection="1">
      <alignment horizontal="center" vertical="center" wrapText="1" readingOrder="2"/>
      <protection locked="0" hidden="1"/>
    </xf>
    <xf numFmtId="1" fontId="7" fillId="7" borderId="33" xfId="0" applyNumberFormat="1" applyFont="1" applyFill="1" applyBorder="1" applyAlignment="1" applyProtection="1">
      <alignment horizontal="center" vertical="center" wrapText="1" readingOrder="2"/>
      <protection locked="0" hidden="1"/>
    </xf>
    <xf numFmtId="164" fontId="5" fillId="9" borderId="36" xfId="0" applyNumberFormat="1" applyFont="1" applyFill="1" applyBorder="1" applyAlignment="1" applyProtection="1">
      <alignment horizontal="center" vertical="center" wrapText="1" readingOrder="2"/>
      <protection hidden="1"/>
    </xf>
    <xf numFmtId="164" fontId="5" fillId="9" borderId="35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5" borderId="27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5" borderId="29" xfId="0" applyNumberFormat="1" applyFont="1" applyFill="1" applyBorder="1" applyAlignment="1" applyProtection="1">
      <alignment horizontal="center" vertical="center" wrapText="1" readingOrder="2"/>
      <protection hidden="1"/>
    </xf>
    <xf numFmtId="0" fontId="11" fillId="0" borderId="10" xfId="0" applyFont="1" applyBorder="1" applyAlignment="1" applyProtection="1">
      <alignment horizontal="center" vertical="center"/>
      <protection hidden="1"/>
    </xf>
    <xf numFmtId="164" fontId="6" fillId="9" borderId="36" xfId="1" applyNumberFormat="1" applyFont="1" applyFill="1" applyBorder="1" applyAlignment="1" applyProtection="1">
      <alignment horizontal="center" vertical="center" wrapText="1" readingOrder="2"/>
      <protection locked="0" hidden="1"/>
    </xf>
    <xf numFmtId="164" fontId="6" fillId="9" borderId="35" xfId="1" applyNumberFormat="1" applyFont="1" applyFill="1" applyBorder="1" applyAlignment="1" applyProtection="1">
      <alignment horizontal="center" vertical="center" wrapText="1" readingOrder="2"/>
      <protection locked="0" hidden="1"/>
    </xf>
    <xf numFmtId="0" fontId="4" fillId="3" borderId="31" xfId="0" applyFont="1" applyFill="1" applyBorder="1" applyAlignment="1" applyProtection="1">
      <alignment horizontal="center" vertical="center" wrapText="1" readingOrder="2"/>
      <protection hidden="1"/>
    </xf>
    <xf numFmtId="0" fontId="4" fillId="3" borderId="30" xfId="0" applyFont="1" applyFill="1" applyBorder="1" applyAlignment="1" applyProtection="1">
      <alignment horizontal="center" vertical="center" wrapText="1" readingOrder="2"/>
      <protection hidden="1"/>
    </xf>
    <xf numFmtId="0" fontId="4" fillId="3" borderId="32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16" xfId="0" applyNumberFormat="1" applyFont="1" applyFill="1" applyBorder="1" applyAlignment="1" applyProtection="1">
      <alignment horizontal="center" vertical="center" wrapText="1" readingOrder="2"/>
      <protection hidden="1"/>
    </xf>
    <xf numFmtId="0" fontId="10" fillId="6" borderId="27" xfId="0" applyFont="1" applyFill="1" applyBorder="1" applyAlignment="1" applyProtection="1">
      <alignment horizontal="center" vertical="center" wrapText="1" readingOrder="2"/>
      <protection hidden="1"/>
    </xf>
    <xf numFmtId="0" fontId="10" fillId="6" borderId="28" xfId="0" applyFont="1" applyFill="1" applyBorder="1" applyAlignment="1" applyProtection="1">
      <alignment horizontal="center" vertical="center" wrapText="1" readingOrder="2"/>
      <protection hidden="1"/>
    </xf>
    <xf numFmtId="0" fontId="9" fillId="5" borderId="27" xfId="0" applyFont="1" applyFill="1" applyBorder="1" applyAlignment="1" applyProtection="1">
      <alignment horizontal="center" vertical="center" wrapText="1" readingOrder="2"/>
      <protection hidden="1"/>
    </xf>
    <xf numFmtId="0" fontId="9" fillId="5" borderId="28" xfId="0" applyFont="1" applyFill="1" applyBorder="1" applyAlignment="1" applyProtection="1">
      <alignment horizontal="center" vertical="center" wrapText="1" readingOrder="2"/>
      <protection hidden="1"/>
    </xf>
    <xf numFmtId="0" fontId="4" fillId="3" borderId="17" xfId="0" applyFont="1" applyFill="1" applyBorder="1" applyAlignment="1" applyProtection="1">
      <alignment horizontal="center" vertical="center" wrapText="1" readingOrder="2"/>
      <protection hidden="1"/>
    </xf>
    <xf numFmtId="0" fontId="4" fillId="3" borderId="18" xfId="0" applyFont="1" applyFill="1" applyBorder="1" applyAlignment="1" applyProtection="1">
      <alignment horizontal="center" vertical="center" wrapText="1" readingOrder="2"/>
      <protection hidden="1"/>
    </xf>
    <xf numFmtId="0" fontId="4" fillId="3" borderId="19" xfId="0" applyFont="1" applyFill="1" applyBorder="1" applyAlignment="1" applyProtection="1">
      <alignment horizontal="center" vertical="center" wrapText="1" readingOrder="2"/>
      <protection hidden="1"/>
    </xf>
    <xf numFmtId="0" fontId="4" fillId="3" borderId="12" xfId="0" applyFont="1" applyFill="1" applyBorder="1" applyAlignment="1" applyProtection="1">
      <alignment horizontal="center" vertical="center" wrapText="1" readingOrder="2"/>
      <protection hidden="1"/>
    </xf>
    <xf numFmtId="0" fontId="4" fillId="3" borderId="13" xfId="0" applyFont="1" applyFill="1" applyBorder="1" applyAlignment="1" applyProtection="1">
      <alignment horizontal="center" vertical="center" wrapText="1" readingOrder="2"/>
      <protection hidden="1"/>
    </xf>
    <xf numFmtId="0" fontId="4" fillId="3" borderId="24" xfId="0" applyFont="1" applyFill="1" applyBorder="1" applyAlignment="1" applyProtection="1">
      <alignment horizontal="center" vertical="center" wrapText="1" readingOrder="2"/>
      <protection hidden="1"/>
    </xf>
    <xf numFmtId="0" fontId="5" fillId="3" borderId="11" xfId="0" applyFont="1" applyFill="1" applyBorder="1" applyAlignment="1" applyProtection="1">
      <alignment horizontal="center" vertical="center" wrapText="1" readingOrder="2"/>
      <protection hidden="1"/>
    </xf>
    <xf numFmtId="0" fontId="5" fillId="3" borderId="14" xfId="0" applyFont="1" applyFill="1" applyBorder="1" applyAlignment="1" applyProtection="1">
      <alignment horizontal="center" vertical="center" wrapText="1" readingOrder="2"/>
      <protection hidden="1"/>
    </xf>
    <xf numFmtId="0" fontId="5" fillId="3" borderId="33" xfId="0" applyFont="1" applyFill="1" applyBorder="1" applyAlignment="1" applyProtection="1">
      <alignment horizontal="center" vertical="center" wrapText="1" readingOrder="2"/>
      <protection hidden="1"/>
    </xf>
    <xf numFmtId="0" fontId="1" fillId="10" borderId="31" xfId="0" applyFont="1" applyFill="1" applyBorder="1" applyAlignment="1" applyProtection="1">
      <alignment horizontal="center" vertical="center"/>
      <protection hidden="1"/>
    </xf>
    <xf numFmtId="0" fontId="1" fillId="10" borderId="25" xfId="0" applyFont="1" applyFill="1" applyBorder="1" applyAlignment="1" applyProtection="1">
      <alignment horizontal="center" vertical="center"/>
      <protection hidden="1"/>
    </xf>
    <xf numFmtId="0" fontId="1" fillId="10" borderId="40" xfId="0" applyFont="1" applyFill="1" applyBorder="1" applyAlignment="1" applyProtection="1">
      <alignment horizontal="center" vertical="center"/>
      <protection hidden="1"/>
    </xf>
    <xf numFmtId="0" fontId="1" fillId="10" borderId="37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ercent" xfId="1" builtinId="5"/>
  </cellStyles>
  <dxfs count="2"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16"/>
  <sheetViews>
    <sheetView rightToLeft="1" tabSelected="1" zoomScale="55" zoomScaleNormal="55" workbookViewId="0">
      <selection activeCell="C9" sqref="C9"/>
    </sheetView>
  </sheetViews>
  <sheetFormatPr defaultRowHeight="14" x14ac:dyDescent="0.3"/>
  <cols>
    <col min="1" max="1" width="3" customWidth="1"/>
    <col min="2" max="2" width="11.25" customWidth="1"/>
    <col min="3" max="3" width="52.75" customWidth="1"/>
    <col min="4" max="4" width="9" customWidth="1"/>
    <col min="5" max="5" width="23.58203125" customWidth="1"/>
    <col min="6" max="6" width="6.58203125" customWidth="1"/>
    <col min="7" max="7" width="23.5" customWidth="1"/>
    <col min="9" max="9" width="23.5" customWidth="1"/>
    <col min="11" max="11" width="23.5" customWidth="1"/>
    <col min="13" max="13" width="23.5" customWidth="1"/>
  </cols>
  <sheetData>
    <row r="1" spans="2:14" ht="14.5" thickBot="1" x14ac:dyDescent="0.35"/>
    <row r="2" spans="2:14" ht="18" customHeight="1" x14ac:dyDescent="0.3">
      <c r="B2" s="72" t="s">
        <v>0</v>
      </c>
      <c r="C2" s="75" t="s">
        <v>1</v>
      </c>
      <c r="D2" s="78" t="s">
        <v>2</v>
      </c>
      <c r="E2" s="64">
        <v>1</v>
      </c>
      <c r="F2" s="65"/>
      <c r="G2" s="64">
        <v>2</v>
      </c>
      <c r="H2" s="65"/>
      <c r="I2" s="64">
        <v>3</v>
      </c>
      <c r="J2" s="65"/>
      <c r="K2" s="64">
        <v>4</v>
      </c>
      <c r="L2" s="65"/>
      <c r="M2" s="64">
        <v>5</v>
      </c>
      <c r="N2" s="65"/>
    </row>
    <row r="3" spans="2:14" ht="18" customHeight="1" x14ac:dyDescent="0.3">
      <c r="B3" s="73"/>
      <c r="C3" s="76"/>
      <c r="D3" s="79"/>
      <c r="E3" s="66"/>
      <c r="F3" s="67"/>
      <c r="G3" s="66"/>
      <c r="H3" s="67"/>
      <c r="I3" s="66"/>
      <c r="J3" s="67"/>
      <c r="K3" s="66"/>
      <c r="L3" s="67"/>
      <c r="M3" s="66"/>
      <c r="N3" s="67"/>
    </row>
    <row r="4" spans="2:14" ht="16" thickBot="1" x14ac:dyDescent="0.35">
      <c r="B4" s="74"/>
      <c r="C4" s="77"/>
      <c r="D4" s="80"/>
      <c r="E4" s="16" t="s">
        <v>3</v>
      </c>
      <c r="F4" s="17" t="s">
        <v>4</v>
      </c>
      <c r="G4" s="16" t="s">
        <v>3</v>
      </c>
      <c r="H4" s="17" t="s">
        <v>4</v>
      </c>
      <c r="I4" s="16" t="s">
        <v>3</v>
      </c>
      <c r="J4" s="17" t="s">
        <v>4</v>
      </c>
      <c r="K4" s="16" t="s">
        <v>3</v>
      </c>
      <c r="L4" s="17" t="s">
        <v>4</v>
      </c>
      <c r="M4" s="16" t="s">
        <v>3</v>
      </c>
      <c r="N4" s="17" t="s">
        <v>4</v>
      </c>
    </row>
    <row r="5" spans="2:14" ht="25.5" customHeight="1" x14ac:dyDescent="0.3">
      <c r="B5" s="13" t="s">
        <v>14</v>
      </c>
      <c r="C5" s="14" t="s">
        <v>28</v>
      </c>
      <c r="D5" s="15">
        <v>0.27</v>
      </c>
      <c r="E5" s="62">
        <f>SUM(F6:F7)</f>
        <v>0</v>
      </c>
      <c r="F5" s="63"/>
      <c r="G5" s="62">
        <f t="shared" ref="G5" si="0">SUM(H6:H7)</f>
        <v>0</v>
      </c>
      <c r="H5" s="63"/>
      <c r="I5" s="62">
        <f t="shared" ref="I5" si="1">SUM(J6:J7)</f>
        <v>0</v>
      </c>
      <c r="J5" s="63"/>
      <c r="K5" s="62">
        <f t="shared" ref="K5" si="2">SUM(L6:L7)</f>
        <v>0</v>
      </c>
      <c r="L5" s="63"/>
      <c r="M5" s="62">
        <f t="shared" ref="M5" si="3">SUM(N6:N7)</f>
        <v>0</v>
      </c>
      <c r="N5" s="63"/>
    </row>
    <row r="6" spans="2:14" ht="25.5" customHeight="1" x14ac:dyDescent="0.3">
      <c r="B6" s="2" t="s">
        <v>15</v>
      </c>
      <c r="C6" s="3" t="s">
        <v>17</v>
      </c>
      <c r="D6" s="4">
        <v>0.12</v>
      </c>
      <c r="E6" s="5"/>
      <c r="F6" s="21">
        <f>IFERROR(MAX(MIN(E6*4-8,12),0),0)</f>
        <v>0</v>
      </c>
      <c r="G6" s="5"/>
      <c r="H6" s="21">
        <f t="shared" ref="H6" si="4">IFERROR(MAX(MIN(G6*4-8,12),0),0)</f>
        <v>0</v>
      </c>
      <c r="I6" s="5"/>
      <c r="J6" s="21">
        <f t="shared" ref="J6" si="5">IFERROR(MAX(MIN(I6*4-8,12),0),0)</f>
        <v>0</v>
      </c>
      <c r="K6" s="5"/>
      <c r="L6" s="21">
        <f t="shared" ref="L6" si="6">IFERROR(MAX(MIN(K6*4-8,12),0),0)</f>
        <v>0</v>
      </c>
      <c r="M6" s="5"/>
      <c r="N6" s="21">
        <f t="shared" ref="N6" si="7">IFERROR(MAX(MIN(M6*4-8,12),0),0)</f>
        <v>0</v>
      </c>
    </row>
    <row r="7" spans="2:14" ht="42.5" thickBot="1" x14ac:dyDescent="0.35">
      <c r="B7" s="2" t="s">
        <v>16</v>
      </c>
      <c r="C7" s="3" t="s">
        <v>30</v>
      </c>
      <c r="D7" s="7">
        <v>0.15</v>
      </c>
      <c r="E7" s="8"/>
      <c r="F7" s="22"/>
      <c r="G7" s="8"/>
      <c r="H7" s="22"/>
      <c r="I7" s="8"/>
      <c r="J7" s="22"/>
      <c r="K7" s="8"/>
      <c r="L7" s="22"/>
      <c r="M7" s="8"/>
      <c r="N7" s="22"/>
    </row>
    <row r="8" spans="2:14" ht="24.75" customHeight="1" x14ac:dyDescent="0.3">
      <c r="B8" s="13" t="s">
        <v>18</v>
      </c>
      <c r="C8" s="14" t="s">
        <v>29</v>
      </c>
      <c r="D8" s="15">
        <v>0.28000000000000003</v>
      </c>
      <c r="E8" s="62">
        <f>SUM(F9:F10)</f>
        <v>0</v>
      </c>
      <c r="F8" s="63"/>
      <c r="G8" s="62">
        <f t="shared" ref="G8" si="8">SUM(H9:H10)</f>
        <v>0</v>
      </c>
      <c r="H8" s="63"/>
      <c r="I8" s="62">
        <f t="shared" ref="I8" si="9">SUM(J9:J10)</f>
        <v>0</v>
      </c>
      <c r="J8" s="63"/>
      <c r="K8" s="62">
        <f t="shared" ref="K8" si="10">SUM(L9:L10)</f>
        <v>0</v>
      </c>
      <c r="L8" s="63"/>
      <c r="M8" s="62">
        <f t="shared" ref="M8" si="11">SUM(N9:N10)</f>
        <v>0</v>
      </c>
      <c r="N8" s="63"/>
    </row>
    <row r="9" spans="2:14" ht="24.75" customHeight="1" x14ac:dyDescent="0.3">
      <c r="B9" s="2" t="s">
        <v>19</v>
      </c>
      <c r="C9" s="3" t="s">
        <v>17</v>
      </c>
      <c r="D9" s="4">
        <v>0.1</v>
      </c>
      <c r="E9" s="5"/>
      <c r="F9" s="21">
        <f>IFERROR(MAX(MIN(E9*5-5,10),0),0)</f>
        <v>0</v>
      </c>
      <c r="G9" s="5"/>
      <c r="H9" s="21">
        <f t="shared" ref="H9" si="12">IFERROR(MAX(MIN(G9*5-5,10),0),0)</f>
        <v>0</v>
      </c>
      <c r="I9" s="5"/>
      <c r="J9" s="21">
        <f t="shared" ref="J9" si="13">IFERROR(MAX(MIN(I9*5-5,10),0),0)</f>
        <v>0</v>
      </c>
      <c r="K9" s="5"/>
      <c r="L9" s="21">
        <f t="shared" ref="L9" si="14">IFERROR(MAX(MIN(K9*5-5,10),0),0)</f>
        <v>0</v>
      </c>
      <c r="M9" s="5"/>
      <c r="N9" s="21">
        <f t="shared" ref="N9" si="15">IFERROR(MAX(MIN(M9*5-5,10),0),0)</f>
        <v>0</v>
      </c>
    </row>
    <row r="10" spans="2:14" ht="56.5" thickBot="1" x14ac:dyDescent="0.35">
      <c r="B10" s="50" t="s">
        <v>20</v>
      </c>
      <c r="C10" s="6" t="s">
        <v>31</v>
      </c>
      <c r="D10" s="7">
        <v>0.08</v>
      </c>
      <c r="E10" s="8"/>
      <c r="F10" s="51"/>
      <c r="G10" s="8"/>
      <c r="H10" s="51"/>
      <c r="I10" s="8"/>
      <c r="J10" s="51"/>
      <c r="K10" s="8"/>
      <c r="L10" s="51"/>
      <c r="M10" s="8"/>
      <c r="N10" s="51"/>
    </row>
    <row r="11" spans="2:14" ht="25.5" customHeight="1" x14ac:dyDescent="0.3">
      <c r="B11" s="18" t="s">
        <v>21</v>
      </c>
      <c r="C11" s="14" t="s">
        <v>7</v>
      </c>
      <c r="D11" s="52">
        <v>0.45</v>
      </c>
      <c r="E11" s="57">
        <f>SUMPRODUCT($D12:$D14,F12:F14)*$D$11</f>
        <v>0</v>
      </c>
      <c r="F11" s="58"/>
      <c r="G11" s="57">
        <f t="shared" ref="G11" si="16">SUMPRODUCT($D12:$D14,H12:H14)*$D$11</f>
        <v>0</v>
      </c>
      <c r="H11" s="58"/>
      <c r="I11" s="57">
        <f t="shared" ref="I11" si="17">SUMPRODUCT($D12:$D14,J12:J14)*$D$11</f>
        <v>0</v>
      </c>
      <c r="J11" s="58"/>
      <c r="K11" s="57">
        <f t="shared" ref="K11" si="18">SUMPRODUCT($D12:$D14,L12:L14)*$D$11</f>
        <v>0</v>
      </c>
      <c r="L11" s="58"/>
      <c r="M11" s="57">
        <f t="shared" ref="M11" si="19">SUMPRODUCT($D12:$D14,N12:N14)*$D$11</f>
        <v>0</v>
      </c>
      <c r="N11" s="58"/>
    </row>
    <row r="12" spans="2:14" ht="31" x14ac:dyDescent="0.3">
      <c r="B12" s="9" t="s">
        <v>22</v>
      </c>
      <c r="C12" s="10" t="s">
        <v>25</v>
      </c>
      <c r="D12" s="11">
        <v>0.2</v>
      </c>
      <c r="E12" s="20"/>
      <c r="F12" s="19"/>
      <c r="G12" s="20"/>
      <c r="H12" s="19"/>
      <c r="I12" s="20"/>
      <c r="J12" s="19"/>
      <c r="K12" s="20"/>
      <c r="L12" s="19"/>
      <c r="M12" s="20"/>
      <c r="N12" s="19"/>
    </row>
    <row r="13" spans="2:14" ht="46.5" x14ac:dyDescent="0.3">
      <c r="B13" s="9" t="s">
        <v>23</v>
      </c>
      <c r="C13" s="10" t="s">
        <v>26</v>
      </c>
      <c r="D13" s="11">
        <v>0.15</v>
      </c>
      <c r="E13" s="20"/>
      <c r="F13" s="19"/>
      <c r="G13" s="20"/>
      <c r="H13" s="19"/>
      <c r="I13" s="20"/>
      <c r="J13" s="19"/>
      <c r="K13" s="20"/>
      <c r="L13" s="19"/>
      <c r="M13" s="20"/>
      <c r="N13" s="19"/>
    </row>
    <row r="14" spans="2:14" ht="47" thickBot="1" x14ac:dyDescent="0.35">
      <c r="B14" s="53" t="s">
        <v>24</v>
      </c>
      <c r="C14" s="12" t="s">
        <v>27</v>
      </c>
      <c r="D14" s="54">
        <v>0.1</v>
      </c>
      <c r="E14" s="55"/>
      <c r="F14" s="56"/>
      <c r="G14" s="55"/>
      <c r="H14" s="56"/>
      <c r="I14" s="55"/>
      <c r="J14" s="56"/>
      <c r="K14" s="55"/>
      <c r="L14" s="56"/>
      <c r="M14" s="55"/>
      <c r="N14" s="56"/>
    </row>
    <row r="15" spans="2:14" ht="23.25" customHeight="1" thickBot="1" x14ac:dyDescent="0.35">
      <c r="B15" s="70" t="s">
        <v>5</v>
      </c>
      <c r="C15" s="71"/>
      <c r="D15" s="49">
        <f>SUM(D5,D8,D11)</f>
        <v>1</v>
      </c>
      <c r="E15" s="59">
        <f>SUM(E5,E8,E11)</f>
        <v>0</v>
      </c>
      <c r="F15" s="60"/>
      <c r="G15" s="59">
        <f t="shared" ref="G15" si="20">SUM(G5,G8,G11)</f>
        <v>0</v>
      </c>
      <c r="H15" s="60"/>
      <c r="I15" s="59">
        <f t="shared" ref="I15" si="21">SUM(I5,I8,I11)</f>
        <v>0</v>
      </c>
      <c r="J15" s="60"/>
      <c r="K15" s="59">
        <f t="shared" ref="K15" si="22">SUM(K5,K8,K11)</f>
        <v>0</v>
      </c>
      <c r="L15" s="60"/>
      <c r="M15" s="59">
        <f t="shared" ref="M15" si="23">SUM(M5,M8,M11)</f>
        <v>0</v>
      </c>
      <c r="N15" s="60"/>
    </row>
    <row r="16" spans="2:14" ht="22.5" customHeight="1" thickBot="1" x14ac:dyDescent="0.35">
      <c r="B16" s="68" t="s">
        <v>6</v>
      </c>
      <c r="C16" s="69"/>
      <c r="D16" s="1"/>
      <c r="E16" s="61" t="str">
        <f>IF(E15&gt;=70,"V","X")</f>
        <v>X</v>
      </c>
      <c r="F16" s="61"/>
      <c r="G16" s="61" t="str">
        <f t="shared" ref="G16" si="24">IF(G15&gt;=70,"V","X")</f>
        <v>X</v>
      </c>
      <c r="H16" s="61"/>
      <c r="I16" s="61" t="str">
        <f t="shared" ref="I16" si="25">IF(I15&gt;=70,"V","X")</f>
        <v>X</v>
      </c>
      <c r="J16" s="61"/>
      <c r="K16" s="61" t="str">
        <f t="shared" ref="K16" si="26">IF(K15&gt;=70,"V","X")</f>
        <v>X</v>
      </c>
      <c r="L16" s="61"/>
      <c r="M16" s="61" t="str">
        <f t="shared" ref="M16" si="27">IF(M15&gt;=70,"V","X")</f>
        <v>X</v>
      </c>
      <c r="N16" s="61"/>
    </row>
  </sheetData>
  <mergeCells count="40">
    <mergeCell ref="G15:H15"/>
    <mergeCell ref="I16:J16"/>
    <mergeCell ref="G16:H16"/>
    <mergeCell ref="I11:J11"/>
    <mergeCell ref="D2:D4"/>
    <mergeCell ref="G2:H2"/>
    <mergeCell ref="I2:J2"/>
    <mergeCell ref="B16:C16"/>
    <mergeCell ref="E16:F16"/>
    <mergeCell ref="E8:F8"/>
    <mergeCell ref="E3:F3"/>
    <mergeCell ref="B15:C15"/>
    <mergeCell ref="E15:F15"/>
    <mergeCell ref="E11:F11"/>
    <mergeCell ref="E5:F5"/>
    <mergeCell ref="B2:B4"/>
    <mergeCell ref="C2:C4"/>
    <mergeCell ref="E2:F2"/>
    <mergeCell ref="M2:N2"/>
    <mergeCell ref="G3:H3"/>
    <mergeCell ref="I3:J3"/>
    <mergeCell ref="K3:L3"/>
    <mergeCell ref="M3:N3"/>
    <mergeCell ref="K2:L2"/>
    <mergeCell ref="M11:N11"/>
    <mergeCell ref="M15:N15"/>
    <mergeCell ref="M16:N16"/>
    <mergeCell ref="G5:H5"/>
    <mergeCell ref="M5:N5"/>
    <mergeCell ref="G8:H8"/>
    <mergeCell ref="I8:J8"/>
    <mergeCell ref="M8:N8"/>
    <mergeCell ref="K8:L8"/>
    <mergeCell ref="I5:J5"/>
    <mergeCell ref="K5:L5"/>
    <mergeCell ref="K15:L15"/>
    <mergeCell ref="K16:L16"/>
    <mergeCell ref="K11:L11"/>
    <mergeCell ref="I15:J15"/>
    <mergeCell ref="G11:H11"/>
  </mergeCells>
  <conditionalFormatting sqref="E16:N16">
    <cfRule type="expression" dxfId="1" priority="23">
      <formula>E16="X"</formula>
    </cfRule>
    <cfRule type="expression" dxfId="0" priority="24">
      <formula>E16="V"</formula>
    </cfRule>
  </conditionalFormatting>
  <dataValidations count="1">
    <dataValidation allowBlank="1" showInputMessage="1" showErrorMessage="1" errorTitle="שגיאה" error="יש להזין ציון בין 0 ל 10" sqref="E12:E14 G12:G14 I12:I14 K12:K14 M12:M14" xr:uid="{00000000-0002-0000-0000-000000000000}"/>
  </dataValidations>
  <pageMargins left="0.7" right="0.7" top="0.75" bottom="0.75" header="0.3" footer="0.3"/>
  <pageSetup paperSize="9" orientation="portrait" r:id="rId1"/>
  <ignoredErrors>
    <ignoredError sqref="E8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0"/>
  <sheetViews>
    <sheetView rightToLeft="1" workbookViewId="0"/>
  </sheetViews>
  <sheetFormatPr defaultRowHeight="14" x14ac:dyDescent="0.3"/>
  <cols>
    <col min="1" max="2" width="9" customWidth="1"/>
    <col min="3" max="3" width="18.08203125" customWidth="1"/>
    <col min="4" max="8" width="19.08203125" customWidth="1"/>
  </cols>
  <sheetData>
    <row r="1" spans="1:8" ht="14.5" thickBot="1" x14ac:dyDescent="0.35"/>
    <row r="2" spans="1:8" x14ac:dyDescent="0.3">
      <c r="A2" s="23"/>
      <c r="B2" s="23"/>
      <c r="C2" s="81"/>
      <c r="D2" s="24">
        <v>1</v>
      </c>
      <c r="E2" s="25">
        <v>2</v>
      </c>
      <c r="F2" s="24">
        <v>3</v>
      </c>
      <c r="G2" s="45">
        <v>4</v>
      </c>
      <c r="H2" s="45">
        <v>5</v>
      </c>
    </row>
    <row r="3" spans="1:8" ht="14.5" thickBot="1" x14ac:dyDescent="0.35">
      <c r="A3" s="23"/>
      <c r="B3" s="23"/>
      <c r="C3" s="82"/>
      <c r="D3" s="26"/>
      <c r="E3" s="27"/>
      <c r="F3" s="26"/>
      <c r="G3" s="46"/>
      <c r="H3" s="46"/>
    </row>
    <row r="4" spans="1:8" x14ac:dyDescent="0.3">
      <c r="A4" s="23"/>
      <c r="B4" s="23"/>
      <c r="C4" s="28" t="s">
        <v>8</v>
      </c>
      <c r="D4" s="29"/>
      <c r="E4" s="30"/>
      <c r="F4" s="29"/>
      <c r="G4" s="47"/>
      <c r="H4" s="47"/>
    </row>
    <row r="5" spans="1:8" ht="14.5" thickBot="1" x14ac:dyDescent="0.35">
      <c r="A5" s="23"/>
      <c r="B5" s="23"/>
      <c r="C5" s="31" t="s">
        <v>9</v>
      </c>
      <c r="D5" s="32">
        <f>IFERROR(MIN($D$4:$H$4)/D4*100,0)</f>
        <v>0</v>
      </c>
      <c r="E5" s="32">
        <f t="shared" ref="E5:H5" si="0">IFERROR(MIN($D$4:$H$4)/E4*100,0)</f>
        <v>0</v>
      </c>
      <c r="F5" s="32">
        <f t="shared" si="0"/>
        <v>0</v>
      </c>
      <c r="G5" s="32">
        <f t="shared" si="0"/>
        <v>0</v>
      </c>
      <c r="H5" s="32">
        <f t="shared" si="0"/>
        <v>0</v>
      </c>
    </row>
    <row r="6" spans="1:8" ht="14.5" thickBot="1" x14ac:dyDescent="0.35">
      <c r="A6" s="23"/>
      <c r="B6" s="23"/>
      <c r="C6" s="23"/>
      <c r="D6" s="33"/>
      <c r="E6" s="23"/>
      <c r="F6" s="33"/>
      <c r="G6" s="23"/>
      <c r="H6" s="23"/>
    </row>
    <row r="7" spans="1:8" x14ac:dyDescent="0.3">
      <c r="A7" s="23"/>
      <c r="B7" s="34">
        <v>0.5</v>
      </c>
      <c r="C7" s="35" t="s">
        <v>10</v>
      </c>
      <c r="D7" s="36">
        <f>איכות!E15</f>
        <v>0</v>
      </c>
      <c r="E7" s="36">
        <f>איכות!G15</f>
        <v>0</v>
      </c>
      <c r="F7" s="36">
        <f>איכות!I15</f>
        <v>0</v>
      </c>
      <c r="G7" s="36">
        <f>איכות!K15</f>
        <v>0</v>
      </c>
      <c r="H7" s="36">
        <f>איכות!M15</f>
        <v>0</v>
      </c>
    </row>
    <row r="8" spans="1:8" ht="14.5" thickBot="1" x14ac:dyDescent="0.35">
      <c r="A8" s="23"/>
      <c r="B8" s="37">
        <v>0.5</v>
      </c>
      <c r="C8" s="38" t="s">
        <v>11</v>
      </c>
      <c r="D8" s="39">
        <f>D5</f>
        <v>0</v>
      </c>
      <c r="E8" s="39">
        <f t="shared" ref="E8:G8" si="1">E5</f>
        <v>0</v>
      </c>
      <c r="F8" s="39">
        <f>F5</f>
        <v>0</v>
      </c>
      <c r="G8" s="39">
        <f t="shared" si="1"/>
        <v>0</v>
      </c>
      <c r="H8" s="39">
        <f t="shared" ref="H8" si="2">H5</f>
        <v>0</v>
      </c>
    </row>
    <row r="9" spans="1:8" x14ac:dyDescent="0.3">
      <c r="A9" s="23"/>
      <c r="B9" s="40">
        <f>SUM(B7:B8)</f>
        <v>1</v>
      </c>
      <c r="C9" s="41" t="s">
        <v>12</v>
      </c>
      <c r="D9" s="42">
        <f t="shared" ref="D9:G9" si="3">SUMPRODUCT($B7:$B8,D7:D8)</f>
        <v>0</v>
      </c>
      <c r="E9" s="43">
        <f t="shared" si="3"/>
        <v>0</v>
      </c>
      <c r="F9" s="42">
        <f t="shared" si="3"/>
        <v>0</v>
      </c>
      <c r="G9" s="48">
        <f t="shared" si="3"/>
        <v>0</v>
      </c>
      <c r="H9" s="48">
        <f t="shared" ref="H9" si="4">SUMPRODUCT($B7:$B8,H7:H8)</f>
        <v>0</v>
      </c>
    </row>
    <row r="10" spans="1:8" ht="14.5" thickBot="1" x14ac:dyDescent="0.35">
      <c r="A10" s="23"/>
      <c r="B10" s="83" t="s">
        <v>13</v>
      </c>
      <c r="C10" s="84"/>
      <c r="D10" s="44">
        <f>RANK(D9,$D$9:$G$9,0)</f>
        <v>1</v>
      </c>
      <c r="E10" s="44">
        <f t="shared" ref="E10:G10" si="5">RANK(E9,$D$9:$G$9,0)</f>
        <v>1</v>
      </c>
      <c r="F10" s="44">
        <f t="shared" si="5"/>
        <v>1</v>
      </c>
      <c r="G10" s="44">
        <f t="shared" si="5"/>
        <v>1</v>
      </c>
      <c r="H10" s="44">
        <f t="shared" ref="H10" si="6">RANK(H9,$D$9:$G$9,0)</f>
        <v>1</v>
      </c>
    </row>
  </sheetData>
  <mergeCells count="2">
    <mergeCell ref="C2:C3"/>
    <mergeCell ref="B10:C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איכות</vt:lpstr>
      <vt:lpstr>איכות + מחיר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Shlomi</dc:creator>
  <cp:lastModifiedBy>ayala</cp:lastModifiedBy>
  <dcterms:created xsi:type="dcterms:W3CDTF">2016-06-19T12:49:23Z</dcterms:created>
  <dcterms:modified xsi:type="dcterms:W3CDTF">2018-10-07T08:08:00Z</dcterms:modified>
</cp:coreProperties>
</file>